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J31" i="1"/>
  <c r="J34" s="1"/>
  <c r="C34" s="1"/>
  <c r="E31" l="1"/>
  <c r="J35"/>
  <c r="I38" l="1"/>
  <c r="C39" s="1"/>
  <c r="J20"/>
</calcChain>
</file>

<file path=xl/sharedStrings.xml><?xml version="1.0" encoding="utf-8"?>
<sst xmlns="http://schemas.openxmlformats.org/spreadsheetml/2006/main" count="40" uniqueCount="39">
  <si>
    <t>размера целевых взносов</t>
  </si>
  <si>
    <t xml:space="preserve">на проведение расчета и экспертизы норматива потерь электрической энергии, возникающих </t>
  </si>
  <si>
    <t>во внутренних сетях СНТ «Излучина-Кубань» экспертной организацией</t>
  </si>
  <si>
    <t>на 2026 год</t>
  </si>
  <si>
    <t xml:space="preserve">на 2026 год, подготовлено в соответствии с Федеральным законом от 29.07.2017 № 217-ФЗ О ведении гражданами садоводства и </t>
  </si>
  <si>
    <t>огородничества для собственных нужд и о внесении изменений в отдельные законодательные акты Российской Федерации".</t>
  </si>
  <si>
    <t xml:space="preserve"> </t>
  </si>
  <si>
    <t>Общая площадь участков, кв.м</t>
  </si>
  <si>
    <t>Количество участков</t>
  </si>
  <si>
    <t>Планируемые доходы:</t>
  </si>
  <si>
    <t xml:space="preserve">Целевой взнос членов СНТ  и платежи лиц, ведущих садоводство на земельных участках, расположенных в границах территории </t>
  </si>
  <si>
    <t xml:space="preserve">Товарищества без участия в Товариществе(далее -индивидуалы) на проведение расчета и экспертизы норматива </t>
  </si>
  <si>
    <t>потерь электрической энергии, возникающих во внутренних сетях СНТ «Излучина-Кубань» экспертной организацией</t>
  </si>
  <si>
    <r>
      <t xml:space="preserve">(кратко- </t>
    </r>
    <r>
      <rPr>
        <b/>
        <i/>
        <sz val="12"/>
        <color theme="1"/>
        <rFont val="Calibri"/>
        <family val="2"/>
        <charset val="204"/>
        <scheme val="minor"/>
      </rPr>
      <t>целевой взнос на экспертизу норматива потерь электроэнергии</t>
    </r>
    <r>
      <rPr>
        <sz val="12"/>
        <color theme="1"/>
        <rFont val="Calibri"/>
        <family val="2"/>
        <charset val="204"/>
        <scheme val="minor"/>
      </rPr>
      <t xml:space="preserve"> )</t>
    </r>
  </si>
  <si>
    <t>Планируемые расходы:</t>
  </si>
  <si>
    <t xml:space="preserve">Расходы на проведение расчета и экспертизы норматива потерь электрической энергии, возникающих </t>
  </si>
  <si>
    <t xml:space="preserve">Согласно Мировому соглашению между СНТ "Излучина-Кубань" и жительницей по ул.Рубежной выносится на голосование вопрос </t>
  </si>
  <si>
    <t>о  проведении расчета и экспертизы норматива потерь электрической энергии, возникающих во внутренних сетях</t>
  </si>
  <si>
    <t>СНТ «Излучина-Кубань» экспертной организацией</t>
  </si>
  <si>
    <t>По решению Правления СНТ выбран подрядчик с  наиболее выгодным коммерческим предложением- Фирсов А.Е.</t>
  </si>
  <si>
    <t>Других предложений от жителей с обоснованием финансовых затрат, конкретных поставщиков этих услуг не поступило.</t>
  </si>
  <si>
    <t xml:space="preserve">Экпертиза  будет проведена только после полной оплаты взносов членами Товарищества и индивидуалами. </t>
  </si>
  <si>
    <t>Поэтому  Договор на экпертизу будет заключен по наступлению такого срока.</t>
  </si>
  <si>
    <t xml:space="preserve">Прогнозируемая инфляция на 2026г.-6%, сумма договора может увеличиться на </t>
  </si>
  <si>
    <t xml:space="preserve">С учетом возможных неплатежей и несвоевременного внесения взносов  согласно Уставу  взносы могут </t>
  </si>
  <si>
    <t xml:space="preserve">расчитываться с превышением на 20%. Возможный остаток средств переходит на следующий год и  используется по решению </t>
  </si>
  <si>
    <t xml:space="preserve">Правления Товарищества. Целевой взнос увеличится на </t>
  </si>
  <si>
    <t>Всего расходов</t>
  </si>
  <si>
    <r>
      <rPr>
        <b/>
        <sz val="11"/>
        <color theme="1"/>
        <rFont val="Calibri"/>
        <family val="2"/>
        <charset val="204"/>
        <scheme val="minor"/>
      </rPr>
      <t>Размер целевого взноса на экспертизу норматива потерь электроэнергии</t>
    </r>
    <r>
      <rPr>
        <sz val="11"/>
        <color theme="1"/>
        <rFont val="Calibri"/>
        <family val="2"/>
        <charset val="204"/>
        <scheme val="minor"/>
      </rPr>
      <t xml:space="preserve"> (рассчитан как общая сумма расходов</t>
    </r>
  </si>
  <si>
    <t xml:space="preserve"> по целевому взносу разделить / на площадь участков) </t>
  </si>
  <si>
    <t xml:space="preserve">руб./1кв.м </t>
  </si>
  <si>
    <t xml:space="preserve">Например, для участка 800 кв.м целевой взнос составит </t>
  </si>
  <si>
    <t>руб.</t>
  </si>
  <si>
    <t>Срок внесения целевых взносов -до 30.03.2026г.</t>
  </si>
  <si>
    <t>Обязанность по внесению взносов распространяется на всех членов Товарищества и индивидуалов.</t>
  </si>
  <si>
    <t>Правление СНТ "Излучина-Кубань"</t>
  </si>
  <si>
    <t>Финансово-экономическое обоснование №4</t>
  </si>
  <si>
    <t>к проекту приходно-расходной сметы №4</t>
  </si>
  <si>
    <t>Настоящее финансово-экономическое обоснование является неотьемлемой частью приходно-расходной сметы №4  СНТ "Излучина-Кубань"</t>
  </si>
</sst>
</file>

<file path=xl/styles.xml><?xml version="1.0" encoding="utf-8"?>
<styleSheet xmlns="http://schemas.openxmlformats.org/spreadsheetml/2006/main">
  <numFmts count="2">
    <numFmt numFmtId="42" formatCode="_-* #,##0\ &quot;₽&quot;_-;\-* #,##0\ &quot;₽&quot;_-;_-* &quot;-&quot;\ &quot;₽&quot;_-;_-@_-"/>
    <numFmt numFmtId="164" formatCode="_-* #,##0.00\ &quot;₽&quot;_-;\-* #,##0.00\ &quot;₽&quot;_-;_-* &quot;-&quot;\ &quot;₽&quot;_-;_-@_-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1" xfId="0" applyFill="1" applyBorder="1"/>
    <xf numFmtId="0" fontId="0" fillId="2" borderId="2" xfId="0" applyFill="1" applyBorder="1"/>
    <xf numFmtId="0" fontId="0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applyFill="1" applyBorder="1"/>
    <xf numFmtId="0" fontId="2" fillId="0" borderId="5" xfId="0" applyFont="1" applyBorder="1"/>
    <xf numFmtId="0" fontId="0" fillId="0" borderId="6" xfId="0" applyBorder="1"/>
    <xf numFmtId="0" fontId="0" fillId="0" borderId="2" xfId="0" applyBorder="1"/>
    <xf numFmtId="0" fontId="3" fillId="0" borderId="5" xfId="0" applyFont="1" applyBorder="1"/>
    <xf numFmtId="0" fontId="3" fillId="0" borderId="7" xfId="0" applyFont="1" applyBorder="1"/>
    <xf numFmtId="0" fontId="0" fillId="0" borderId="0" xfId="0" applyBorder="1"/>
    <xf numFmtId="0" fontId="0" fillId="0" borderId="8" xfId="0" applyBorder="1"/>
    <xf numFmtId="0" fontId="3" fillId="0" borderId="9" xfId="0" applyFont="1" applyBorder="1"/>
    <xf numFmtId="0" fontId="0" fillId="0" borderId="10" xfId="0" applyBorder="1"/>
    <xf numFmtId="42" fontId="1" fillId="0" borderId="1" xfId="0" applyNumberFormat="1" applyFont="1" applyBorder="1"/>
    <xf numFmtId="0" fontId="0" fillId="0" borderId="4" xfId="0" applyBorder="1"/>
    <xf numFmtId="0" fontId="1" fillId="0" borderId="5" xfId="0" applyFont="1" applyBorder="1"/>
    <xf numFmtId="0" fontId="0" fillId="0" borderId="6" xfId="0" applyFill="1" applyBorder="1"/>
    <xf numFmtId="0" fontId="0" fillId="0" borderId="11" xfId="0" applyFill="1" applyBorder="1"/>
    <xf numFmtId="0" fontId="1" fillId="0" borderId="9" xfId="0" applyFont="1" applyBorder="1"/>
    <xf numFmtId="0" fontId="0" fillId="0" borderId="10" xfId="0" applyFill="1" applyBorder="1"/>
    <xf numFmtId="0" fontId="0" fillId="0" borderId="12" xfId="0" applyFill="1" applyBorder="1"/>
    <xf numFmtId="0" fontId="0" fillId="0" borderId="7" xfId="0" applyFont="1" applyBorder="1"/>
    <xf numFmtId="0" fontId="0" fillId="0" borderId="0" xfId="0" applyFill="1" applyBorder="1"/>
    <xf numFmtId="1" fontId="1" fillId="0" borderId="2" xfId="0" applyNumberFormat="1" applyFont="1" applyFill="1" applyBorder="1"/>
    <xf numFmtId="0" fontId="0" fillId="0" borderId="7" xfId="0" applyBorder="1"/>
    <xf numFmtId="1" fontId="1" fillId="0" borderId="8" xfId="0" applyNumberFormat="1" applyFont="1" applyFill="1" applyBorder="1"/>
    <xf numFmtId="0" fontId="0" fillId="0" borderId="7" xfId="0" applyFill="1" applyBorder="1"/>
    <xf numFmtId="42" fontId="1" fillId="0" borderId="8" xfId="0" applyNumberFormat="1" applyFont="1" applyFill="1" applyBorder="1"/>
    <xf numFmtId="0" fontId="0" fillId="0" borderId="5" xfId="0" applyFill="1" applyBorder="1"/>
    <xf numFmtId="0" fontId="0" fillId="0" borderId="9" xfId="0" applyFill="1" applyBorder="1"/>
    <xf numFmtId="42" fontId="0" fillId="0" borderId="10" xfId="0" applyNumberFormat="1" applyFill="1" applyBorder="1"/>
    <xf numFmtId="42" fontId="1" fillId="0" borderId="13" xfId="0" applyNumberFormat="1" applyFont="1" applyFill="1" applyBorder="1"/>
    <xf numFmtId="0" fontId="1" fillId="3" borderId="14" xfId="0" applyFont="1" applyFill="1" applyBorder="1"/>
    <xf numFmtId="0" fontId="0" fillId="3" borderId="14" xfId="0" applyFill="1" applyBorder="1"/>
    <xf numFmtId="42" fontId="1" fillId="3" borderId="13" xfId="0" applyNumberFormat="1" applyFont="1" applyFill="1" applyBorder="1"/>
    <xf numFmtId="1" fontId="0" fillId="0" borderId="0" xfId="0" applyNumberFormat="1"/>
    <xf numFmtId="2" fontId="0" fillId="0" borderId="0" xfId="0" applyNumberFormat="1"/>
    <xf numFmtId="2" fontId="1" fillId="2" borderId="0" xfId="0" applyNumberFormat="1" applyFont="1" applyFill="1"/>
    <xf numFmtId="0" fontId="1" fillId="2" borderId="0" xfId="0" applyFont="1" applyFill="1"/>
    <xf numFmtId="2" fontId="1" fillId="0" borderId="0" xfId="0" applyNumberFormat="1" applyFont="1" applyFill="1"/>
    <xf numFmtId="0" fontId="1" fillId="0" borderId="0" xfId="0" applyFont="1"/>
    <xf numFmtId="164" fontId="0" fillId="0" borderId="0" xfId="0" applyNumberFormat="1"/>
    <xf numFmtId="1" fontId="1" fillId="0" borderId="0" xfId="0" applyNumberFormat="1" applyFont="1"/>
    <xf numFmtId="0" fontId="1" fillId="3" borderId="0" xfId="0" applyFont="1" applyFill="1" applyBorder="1"/>
    <xf numFmtId="0" fontId="0" fillId="3" borderId="0" xfId="0" applyFill="1" applyBorder="1"/>
    <xf numFmtId="42" fontId="1" fillId="3" borderId="0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selection sqref="A1:XFD4"/>
    </sheetView>
  </sheetViews>
  <sheetFormatPr defaultRowHeight="15"/>
  <cols>
    <col min="1" max="1" width="48.85546875" customWidth="1"/>
    <col min="6" max="6" width="7.28515625" customWidth="1"/>
    <col min="7" max="7" width="12.85546875" customWidth="1"/>
    <col min="8" max="8" width="10.5703125" bestFit="1" customWidth="1"/>
    <col min="9" max="9" width="8.140625" customWidth="1"/>
    <col min="10" max="10" width="13.140625" bestFit="1" customWidth="1"/>
    <col min="11" max="11" width="12.42578125" customWidth="1"/>
  </cols>
  <sheetData>
    <row r="1" spans="1:11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1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1">
      <c r="A3" s="52"/>
      <c r="B3" s="52"/>
      <c r="C3" s="52"/>
      <c r="D3" s="52"/>
      <c r="E3" s="52"/>
      <c r="F3" s="52"/>
      <c r="G3" s="52"/>
      <c r="H3" s="52"/>
      <c r="I3" s="52"/>
      <c r="J3" s="52"/>
    </row>
    <row r="5" spans="1:11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1"/>
    </row>
    <row r="6" spans="1:11">
      <c r="A6" s="53" t="s">
        <v>37</v>
      </c>
      <c r="B6" s="53"/>
      <c r="C6" s="53"/>
      <c r="D6" s="53"/>
      <c r="E6" s="53"/>
      <c r="F6" s="53"/>
      <c r="G6" s="53"/>
      <c r="H6" s="53"/>
      <c r="I6" s="53"/>
      <c r="J6" s="53"/>
      <c r="K6" s="2"/>
    </row>
    <row r="7" spans="1:11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1"/>
    </row>
    <row r="8" spans="1:11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1"/>
    </row>
    <row r="9" spans="1:11">
      <c r="A9" s="51" t="s">
        <v>2</v>
      </c>
      <c r="B9" s="51"/>
      <c r="C9" s="51"/>
      <c r="D9" s="51"/>
      <c r="E9" s="51"/>
      <c r="F9" s="51"/>
      <c r="G9" s="51"/>
      <c r="H9" s="51"/>
      <c r="I9" s="51"/>
      <c r="J9" s="51"/>
      <c r="K9" s="1"/>
    </row>
    <row r="10" spans="1:11">
      <c r="A10" s="51" t="s">
        <v>3</v>
      </c>
      <c r="B10" s="51"/>
      <c r="C10" s="51"/>
      <c r="D10" s="51"/>
      <c r="E10" s="51"/>
      <c r="F10" s="51"/>
      <c r="G10" s="51"/>
      <c r="H10" s="51"/>
      <c r="I10" s="51"/>
      <c r="J10" s="51"/>
      <c r="K10" s="1"/>
    </row>
    <row r="11" spans="1:11">
      <c r="A11" t="s">
        <v>38</v>
      </c>
    </row>
    <row r="12" spans="1:11">
      <c r="A12" t="s">
        <v>4</v>
      </c>
    </row>
    <row r="13" spans="1:11">
      <c r="A13" t="s">
        <v>5</v>
      </c>
    </row>
    <row r="14" spans="1:11">
      <c r="E14" t="s">
        <v>6</v>
      </c>
      <c r="G14" s="3" t="s">
        <v>7</v>
      </c>
      <c r="H14" s="4"/>
      <c r="I14" s="4"/>
      <c r="J14" s="5">
        <v>217737</v>
      </c>
    </row>
    <row r="15" spans="1:11">
      <c r="G15" s="6" t="s">
        <v>8</v>
      </c>
      <c r="H15" s="6"/>
      <c r="I15" s="7"/>
      <c r="J15" s="8">
        <v>270</v>
      </c>
    </row>
    <row r="16" spans="1:11" ht="15.75">
      <c r="A16" s="9" t="s">
        <v>9</v>
      </c>
      <c r="B16" s="10"/>
      <c r="C16" s="10"/>
      <c r="D16" s="10"/>
      <c r="E16" s="10"/>
      <c r="F16" s="10"/>
      <c r="G16" s="10"/>
      <c r="H16" s="10"/>
      <c r="I16" s="10"/>
      <c r="J16" s="11"/>
    </row>
    <row r="17" spans="1:10" ht="15.75">
      <c r="A17" s="12" t="s">
        <v>10</v>
      </c>
      <c r="B17" s="10"/>
      <c r="C17" s="10"/>
      <c r="D17" s="10"/>
      <c r="E17" s="10"/>
      <c r="F17" s="10"/>
      <c r="G17" s="10"/>
      <c r="H17" s="10"/>
      <c r="I17" s="10"/>
      <c r="J17" s="11"/>
    </row>
    <row r="18" spans="1:10" ht="15.75">
      <c r="A18" s="13" t="s">
        <v>11</v>
      </c>
      <c r="B18" s="14"/>
      <c r="C18" s="14"/>
      <c r="D18" s="14"/>
      <c r="E18" s="14"/>
      <c r="F18" s="14"/>
      <c r="G18" s="14"/>
      <c r="H18" s="14"/>
      <c r="I18" s="14"/>
      <c r="J18" s="15"/>
    </row>
    <row r="19" spans="1:10" ht="15.75">
      <c r="A19" s="13" t="s">
        <v>12</v>
      </c>
      <c r="B19" s="14"/>
      <c r="C19" s="14"/>
      <c r="D19" s="14"/>
      <c r="E19" s="14"/>
      <c r="F19" s="14"/>
      <c r="G19" s="14"/>
      <c r="H19" s="14"/>
      <c r="I19" s="14"/>
      <c r="J19" s="15"/>
    </row>
    <row r="20" spans="1:10" ht="15.75">
      <c r="A20" s="16" t="s">
        <v>13</v>
      </c>
      <c r="B20" s="17"/>
      <c r="C20" s="17"/>
      <c r="D20" s="17"/>
      <c r="E20" s="17"/>
      <c r="F20" s="17"/>
      <c r="G20" s="17"/>
      <c r="H20" s="17"/>
      <c r="I20" s="17"/>
      <c r="J20" s="18">
        <f>J35</f>
        <v>31800</v>
      </c>
    </row>
    <row r="21" spans="1:10" ht="15.75">
      <c r="A21" s="9" t="s">
        <v>14</v>
      </c>
      <c r="J21" s="19"/>
    </row>
    <row r="22" spans="1:10">
      <c r="A22" s="20" t="s">
        <v>15</v>
      </c>
      <c r="B22" s="21"/>
      <c r="C22" s="21"/>
      <c r="D22" s="21"/>
      <c r="E22" s="21"/>
      <c r="F22" s="21"/>
      <c r="G22" s="21"/>
      <c r="H22" s="21"/>
      <c r="I22" s="22"/>
      <c r="J22" s="11"/>
    </row>
    <row r="23" spans="1:10">
      <c r="A23" s="23" t="s">
        <v>2</v>
      </c>
      <c r="B23" s="24"/>
      <c r="C23" s="24"/>
      <c r="D23" s="24"/>
      <c r="E23" s="24"/>
      <c r="F23" s="24"/>
      <c r="G23" s="24"/>
      <c r="H23" s="24"/>
      <c r="I23" s="25"/>
      <c r="J23" s="15"/>
    </row>
    <row r="24" spans="1:10">
      <c r="A24" s="26" t="s">
        <v>16</v>
      </c>
      <c r="B24" s="27"/>
      <c r="C24" s="27"/>
      <c r="D24" s="27"/>
      <c r="E24" s="27"/>
      <c r="F24" s="27"/>
      <c r="G24" s="27"/>
      <c r="H24" s="27"/>
      <c r="I24" s="27"/>
      <c r="J24" s="28"/>
    </row>
    <row r="25" spans="1:10">
      <c r="A25" s="29" t="s">
        <v>17</v>
      </c>
      <c r="B25" s="27"/>
      <c r="C25" s="27"/>
      <c r="D25" s="27"/>
      <c r="E25" s="27"/>
      <c r="F25" s="27"/>
      <c r="G25" s="27"/>
      <c r="H25" s="27"/>
      <c r="I25" s="27"/>
      <c r="J25" s="30"/>
    </row>
    <row r="26" spans="1:10">
      <c r="A26" s="29" t="s">
        <v>18</v>
      </c>
      <c r="B26" s="27"/>
      <c r="C26" s="27"/>
      <c r="D26" s="27"/>
      <c r="E26" s="27"/>
      <c r="F26" s="27"/>
      <c r="G26" s="27"/>
      <c r="H26" s="27"/>
      <c r="I26" s="27"/>
      <c r="J26" s="30"/>
    </row>
    <row r="27" spans="1:10">
      <c r="A27" s="31" t="s">
        <v>19</v>
      </c>
      <c r="B27" s="27"/>
      <c r="C27" s="27"/>
      <c r="D27" s="27"/>
      <c r="E27" s="27"/>
      <c r="F27" s="27"/>
      <c r="G27" s="27"/>
      <c r="H27" s="27"/>
      <c r="I27" s="27"/>
      <c r="J27" s="32">
        <v>25000</v>
      </c>
    </row>
    <row r="28" spans="1:10">
      <c r="A28" s="31" t="s">
        <v>20</v>
      </c>
      <c r="B28" s="27"/>
      <c r="C28" s="27"/>
      <c r="D28" s="27"/>
      <c r="E28" s="27"/>
      <c r="F28" s="27"/>
      <c r="G28" s="27"/>
      <c r="H28" s="27"/>
      <c r="I28" s="27"/>
      <c r="J28" s="32"/>
    </row>
    <row r="29" spans="1:10">
      <c r="A29" s="33" t="s">
        <v>21</v>
      </c>
      <c r="B29" s="21"/>
      <c r="C29" s="21"/>
      <c r="D29" s="21"/>
      <c r="E29" s="21"/>
      <c r="F29" s="21"/>
      <c r="G29" s="21"/>
      <c r="H29" s="21"/>
      <c r="I29" s="21"/>
      <c r="J29" s="28"/>
    </row>
    <row r="30" spans="1:10">
      <c r="A30" s="31" t="s">
        <v>22</v>
      </c>
      <c r="B30" s="27"/>
      <c r="C30" s="27"/>
      <c r="D30" s="27"/>
      <c r="E30" s="27"/>
      <c r="F30" s="27"/>
      <c r="G30" s="27"/>
      <c r="H30" s="27"/>
      <c r="I30" s="27"/>
      <c r="J30" s="30"/>
    </row>
    <row r="31" spans="1:10">
      <c r="A31" s="34" t="s">
        <v>23</v>
      </c>
      <c r="B31" s="24"/>
      <c r="C31" s="24"/>
      <c r="D31" s="24"/>
      <c r="E31" s="35">
        <f>J31</f>
        <v>1500</v>
      </c>
      <c r="F31" s="24"/>
      <c r="G31" s="24"/>
      <c r="H31" s="24"/>
      <c r="I31" s="24"/>
      <c r="J31" s="32">
        <f>J27*0.06</f>
        <v>1500</v>
      </c>
    </row>
    <row r="32" spans="1:10">
      <c r="A32" s="33" t="s">
        <v>24</v>
      </c>
      <c r="B32" s="21"/>
      <c r="C32" s="21"/>
      <c r="D32" s="21"/>
      <c r="E32" s="21"/>
      <c r="F32" s="21"/>
      <c r="G32" s="21"/>
      <c r="H32" s="21"/>
      <c r="I32" s="21"/>
      <c r="J32" s="28"/>
    </row>
    <row r="33" spans="1:13">
      <c r="A33" s="31" t="s">
        <v>25</v>
      </c>
      <c r="B33" s="27"/>
      <c r="C33" s="27"/>
      <c r="D33" s="27"/>
      <c r="E33" s="27"/>
      <c r="F33" s="27"/>
      <c r="G33" s="27"/>
      <c r="H33" s="27"/>
      <c r="I33" s="27"/>
      <c r="J33" s="30"/>
    </row>
    <row r="34" spans="1:13">
      <c r="A34" s="34" t="s">
        <v>26</v>
      </c>
      <c r="B34" s="24"/>
      <c r="C34" s="35">
        <f>J34</f>
        <v>5300</v>
      </c>
      <c r="D34" s="24"/>
      <c r="E34" s="24"/>
      <c r="F34" s="24"/>
      <c r="G34" s="24"/>
      <c r="H34" s="24"/>
      <c r="I34" s="24"/>
      <c r="J34" s="36">
        <f>(J27+J31)*0.2</f>
        <v>5300</v>
      </c>
    </row>
    <row r="35" spans="1:13">
      <c r="A35" s="37" t="s">
        <v>27</v>
      </c>
      <c r="B35" s="38"/>
      <c r="C35" s="38"/>
      <c r="D35" s="38"/>
      <c r="E35" s="38"/>
      <c r="F35" s="38"/>
      <c r="G35" s="38"/>
      <c r="H35" s="38"/>
      <c r="I35" s="38"/>
      <c r="J35" s="39">
        <f>J27+J31+J34</f>
        <v>31800</v>
      </c>
      <c r="K35" s="40"/>
      <c r="L35" s="41"/>
    </row>
    <row r="36" spans="1:13">
      <c r="A36" s="48"/>
      <c r="B36" s="49"/>
      <c r="C36" s="49"/>
      <c r="D36" s="49"/>
      <c r="E36" s="49"/>
      <c r="F36" s="49"/>
      <c r="G36" s="49"/>
      <c r="H36" s="49"/>
      <c r="I36" s="49"/>
      <c r="J36" s="50"/>
      <c r="K36" s="40"/>
      <c r="L36" s="41"/>
    </row>
    <row r="37" spans="1:13">
      <c r="A37" t="s">
        <v>28</v>
      </c>
      <c r="M37" s="40"/>
    </row>
    <row r="38" spans="1:13">
      <c r="A38" t="s">
        <v>29</v>
      </c>
      <c r="I38" s="42">
        <f>J35/J14</f>
        <v>0.14604775486022128</v>
      </c>
      <c r="J38" s="43" t="s">
        <v>30</v>
      </c>
      <c r="M38" s="40"/>
    </row>
    <row r="39" spans="1:13">
      <c r="A39" t="s">
        <v>31</v>
      </c>
      <c r="C39" s="44">
        <f>I38*800</f>
        <v>116.83820388817703</v>
      </c>
      <c r="D39" s="45" t="s">
        <v>32</v>
      </c>
      <c r="L39" s="46"/>
      <c r="M39" s="40"/>
    </row>
    <row r="40" spans="1:13">
      <c r="A40" s="45" t="s">
        <v>33</v>
      </c>
      <c r="C40" s="41"/>
      <c r="M40" s="40"/>
    </row>
    <row r="41" spans="1:13">
      <c r="A41" t="s">
        <v>34</v>
      </c>
      <c r="I41" s="47"/>
    </row>
    <row r="42" spans="1:13">
      <c r="I42" s="47"/>
    </row>
    <row r="43" spans="1:13">
      <c r="A43" s="45" t="s">
        <v>35</v>
      </c>
      <c r="I43" s="47"/>
    </row>
  </sheetData>
  <mergeCells count="9">
    <mergeCell ref="A3:J3"/>
    <mergeCell ref="A2:J2"/>
    <mergeCell ref="A1:J1"/>
    <mergeCell ref="A8:J8"/>
    <mergeCell ref="A9:J9"/>
    <mergeCell ref="A10:J10"/>
    <mergeCell ref="A5:J5"/>
    <mergeCell ref="A6:J6"/>
    <mergeCell ref="A7:J7"/>
  </mergeCells>
  <pageMargins left="0.37" right="0.3" top="0.5" bottom="0.34" header="0.22" footer="0.1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2026-01-24T07:31:18Z</cp:lastPrinted>
  <dcterms:created xsi:type="dcterms:W3CDTF">2026-01-23T19:06:44Z</dcterms:created>
  <dcterms:modified xsi:type="dcterms:W3CDTF">2026-01-24T07:32:22Z</dcterms:modified>
</cp:coreProperties>
</file>